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Курск\На сайт\"/>
    </mc:Choice>
  </mc:AlternateContent>
  <bookViews>
    <workbookView xWindow="0" yWindow="0" windowWidth="21600" windowHeight="9030"/>
  </bookViews>
  <sheets>
    <sheet name="Радио" sheetId="1" r:id="rId1"/>
  </sheets>
  <definedNames>
    <definedName name="_xlnm._FilterDatabase" localSheetId="0" hidden="1">Радио!$A$1:$N$2</definedName>
  </definedNames>
  <calcPr calcId="162913"/>
</workbook>
</file>

<file path=xl/calcChain.xml><?xml version="1.0" encoding="utf-8"?>
<calcChain xmlns="http://schemas.openxmlformats.org/spreadsheetml/2006/main">
  <c r="F6" i="1" l="1"/>
  <c r="L6" i="1" s="1"/>
  <c r="F8" i="1"/>
  <c r="I8" i="1" s="1"/>
  <c r="I6" i="1" l="1"/>
  <c r="J8" i="1"/>
  <c r="H8" i="1"/>
  <c r="K8" i="1"/>
  <c r="J6" i="1"/>
  <c r="G8" i="1"/>
  <c r="L8" i="1"/>
  <c r="H6" i="1"/>
  <c r="K6" i="1"/>
  <c r="G6" i="1"/>
  <c r="F11" i="1"/>
  <c r="I11" i="1" s="1"/>
  <c r="F10" i="1"/>
  <c r="F9" i="1"/>
  <c r="K9" i="1" s="1"/>
  <c r="F7" i="1"/>
  <c r="F5" i="1"/>
  <c r="J5" i="1" s="1"/>
  <c r="F4" i="1"/>
  <c r="F3" i="1"/>
  <c r="F2" i="1"/>
  <c r="J11" i="1" l="1"/>
  <c r="L9" i="1"/>
  <c r="I5" i="1"/>
  <c r="H9" i="1"/>
  <c r="I9" i="1"/>
  <c r="J9" i="1"/>
  <c r="L4" i="1"/>
  <c r="H4" i="1"/>
  <c r="K4" i="1"/>
  <c r="G4" i="1"/>
  <c r="J4" i="1"/>
  <c r="I4" i="1"/>
  <c r="J10" i="1"/>
  <c r="I10" i="1"/>
  <c r="L10" i="1"/>
  <c r="H10" i="1"/>
  <c r="K10" i="1"/>
  <c r="G10" i="1"/>
  <c r="K5" i="1"/>
  <c r="K11" i="1"/>
  <c r="J7" i="1"/>
  <c r="I7" i="1"/>
  <c r="L7" i="1"/>
  <c r="H7" i="1"/>
  <c r="K7" i="1"/>
  <c r="G7" i="1"/>
  <c r="G11" i="1"/>
  <c r="K2" i="1"/>
  <c r="G2" i="1"/>
  <c r="J2" i="1"/>
  <c r="I2" i="1"/>
  <c r="L2" i="1"/>
  <c r="H2" i="1"/>
  <c r="G5" i="1"/>
  <c r="L5" i="1"/>
  <c r="H11" i="1"/>
  <c r="L11" i="1"/>
  <c r="L3" i="1"/>
  <c r="G3" i="1"/>
  <c r="K3" i="1"/>
  <c r="H3" i="1"/>
  <c r="J3" i="1"/>
  <c r="I3" i="1"/>
  <c r="H5" i="1"/>
  <c r="G9" i="1"/>
</calcChain>
</file>

<file path=xl/sharedStrings.xml><?xml version="1.0" encoding="utf-8"?>
<sst xmlns="http://schemas.openxmlformats.org/spreadsheetml/2006/main" count="64" uniqueCount="37">
  <si>
    <t>Город</t>
  </si>
  <si>
    <t xml:space="preserve">Вид рекламы </t>
  </si>
  <si>
    <t>Радиостанция</t>
  </si>
  <si>
    <t>Период, дней</t>
  </si>
  <si>
    <t>Охват территории</t>
  </si>
  <si>
    <t>Целевая аудитория</t>
  </si>
  <si>
    <t>Реклама на радио</t>
  </si>
  <si>
    <t>Европа плюс</t>
  </si>
  <si>
    <t>Город + 50 км в радиусе</t>
  </si>
  <si>
    <t>Авторадио</t>
  </si>
  <si>
    <t>Русское радио</t>
  </si>
  <si>
    <t>Радио Энерджи</t>
  </si>
  <si>
    <t>Лав радио</t>
  </si>
  <si>
    <t>Возраст: от 15 до 49 лет. Пол: мужчины 55%, женщины 45%</t>
  </si>
  <si>
    <t>Курск</t>
  </si>
  <si>
    <t>Наше радио</t>
  </si>
  <si>
    <t>Возраст: от 20 до 55 лет. Пол: мужчины 62%, женщины 38%</t>
  </si>
  <si>
    <t>Ретро ФМ</t>
  </si>
  <si>
    <t>Возраст: от 35 до 54 лет. Пол: мужчины 42%, женщины 58%</t>
  </si>
  <si>
    <t>Радио Маруся ФМ</t>
  </si>
  <si>
    <t>Возраст: от 14 до 64 лет. Пол: мужчины 57%, женщины 43%</t>
  </si>
  <si>
    <t>Возраст: от 10 до 65 лет. Пол: мужчины 47%, женщины 53%</t>
  </si>
  <si>
    <t>Возраст: от 15 до 40 лет. Пол: мужчины 56%, женщины 44%</t>
  </si>
  <si>
    <t>Возраст: от 16 до 35 лет. Пол: мужчины 40%, женщины 60%</t>
  </si>
  <si>
    <t>Возраст: от 25 до 45 лет. Пол: мужчины 58%, женщины 42%</t>
  </si>
  <si>
    <t>Выходов в день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</si>
  <si>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</si>
  <si>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</si>
  <si>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</si>
  <si>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</si>
  <si>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</si>
  <si>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</si>
  <si>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</si>
  <si>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Радио Дача</t>
  </si>
  <si>
    <t>Радио 7</t>
  </si>
  <si>
    <t>Возраст: от 25 до 49 лет. Пол: мужчины 51%, женщины 49%</t>
  </si>
  <si>
    <t>Возраст: от 30 до 59 лет. Пол: мужчины 44%, женщины 56%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</si>
</sst>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05A5A56F-A8E9-AC4D-A35F-9A9FC38B5522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personId="{05A5A56F-A8E9-AC4D-A35F-9A9FC38B5522}" id="{007800D3-00EF-4763-A273-003600F6001A}" done="0">
    <text xml:space="preserve">Укажите ролик нужной длины, и стоимость пересчитается. Допустимые значения: 
5, 10, 15, 20, 25, 30 сек.  
</text>
  </threadedComment>
  <threadedComment ref="F8" personId="{05A5A56F-A8E9-AC4D-A35F-9A9FC38B5522}" id="{00D400FC-0074-4E18-B6E6-00650065000F}" done="0">
    <text xml:space="preserve">Укажите нужное значение, и стоимость пересчитается
</text>
  </threadedComment>
  <threadedComment ref="G8" personId="{05A5A56F-A8E9-AC4D-A35F-9A9FC38B5522}" id="{00E60028-0002-43BC-8AB4-006D00310013}" done="0">
    <text xml:space="preserve">Укажите нужное количество дней, и стоимость пересчитается. Допустимые значения: от 1 дня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D2" sqref="D2"/>
    </sheetView>
  </sheetViews>
  <sheetFormatPr defaultRowHeight="12.75" x14ac:dyDescent="0.2"/>
  <cols>
    <col min="1" max="1" width="10.5703125" style="2" customWidth="1"/>
    <col min="2" max="2" width="16.42578125" style="2" customWidth="1"/>
    <col min="3" max="3" width="16.7109375" style="2" customWidth="1"/>
    <col min="4" max="4" width="18.5703125" style="2" customWidth="1"/>
    <col min="5" max="5" width="16.85546875" style="2" customWidth="1"/>
    <col min="6" max="6" width="22.42578125" style="2" customWidth="1"/>
    <col min="7" max="7" width="15.28515625" style="2" customWidth="1"/>
    <col min="8" max="12" width="16.28515625" style="2" customWidth="1"/>
    <col min="13" max="13" width="20.7109375" style="2" customWidth="1"/>
    <col min="14" max="14" width="21.42578125" style="2" customWidth="1"/>
    <col min="15" max="16384" width="9.140625" style="2"/>
  </cols>
  <sheetData>
    <row r="1" spans="1:14" x14ac:dyDescent="0.2">
      <c r="A1" s="3" t="s">
        <v>0</v>
      </c>
      <c r="B1" s="3" t="s">
        <v>1</v>
      </c>
      <c r="C1" s="3" t="s">
        <v>2</v>
      </c>
      <c r="D1" s="3" t="s">
        <v>25</v>
      </c>
      <c r="E1" s="3" t="s">
        <v>3</v>
      </c>
      <c r="F1" s="3" t="s">
        <v>26</v>
      </c>
      <c r="G1" s="3" t="s">
        <v>27</v>
      </c>
      <c r="H1" s="3" t="s">
        <v>28</v>
      </c>
      <c r="I1" s="3" t="s">
        <v>29</v>
      </c>
      <c r="J1" s="3" t="s">
        <v>30</v>
      </c>
      <c r="K1" s="3" t="s">
        <v>31</v>
      </c>
      <c r="L1" s="3" t="s">
        <v>32</v>
      </c>
      <c r="M1" s="3" t="s">
        <v>4</v>
      </c>
      <c r="N1" s="3" t="s">
        <v>5</v>
      </c>
    </row>
    <row r="2" spans="1:14" ht="38.25" x14ac:dyDescent="0.2">
      <c r="A2" s="4" t="s">
        <v>14</v>
      </c>
      <c r="B2" s="4" t="s">
        <v>6</v>
      </c>
      <c r="C2" s="4" t="s">
        <v>7</v>
      </c>
      <c r="D2" s="4">
        <v>1</v>
      </c>
      <c r="E2" s="4">
        <v>1</v>
      </c>
      <c r="F2" s="4">
        <f>D2*E2</f>
        <v>1</v>
      </c>
      <c r="G2" s="1">
        <f>50*5*F2</f>
        <v>250</v>
      </c>
      <c r="H2" s="1">
        <f>50*10*F2</f>
        <v>500</v>
      </c>
      <c r="I2" s="1">
        <f>50*15*F2</f>
        <v>750</v>
      </c>
      <c r="J2" s="1">
        <f>50*20*F2</f>
        <v>1000</v>
      </c>
      <c r="K2" s="1">
        <f>50*25*F2</f>
        <v>1250</v>
      </c>
      <c r="L2" s="1">
        <f>50*30*F2</f>
        <v>1500</v>
      </c>
      <c r="M2" s="4" t="s">
        <v>8</v>
      </c>
      <c r="N2" s="4" t="s">
        <v>13</v>
      </c>
    </row>
    <row r="3" spans="1:14" ht="38.25" x14ac:dyDescent="0.2">
      <c r="A3" s="4" t="s">
        <v>14</v>
      </c>
      <c r="B3" s="4" t="s">
        <v>6</v>
      </c>
      <c r="C3" s="4" t="s">
        <v>9</v>
      </c>
      <c r="D3" s="4">
        <v>1</v>
      </c>
      <c r="E3" s="4">
        <v>1</v>
      </c>
      <c r="F3" s="4">
        <f t="shared" ref="F3:F11" si="0">D3*E3</f>
        <v>1</v>
      </c>
      <c r="G3" s="1">
        <f>45*5*F3</f>
        <v>225</v>
      </c>
      <c r="H3" s="1">
        <f>45*10*F3</f>
        <v>450</v>
      </c>
      <c r="I3" s="1">
        <f>45*15*F3</f>
        <v>675</v>
      </c>
      <c r="J3" s="1">
        <f>45*20*F3</f>
        <v>900</v>
      </c>
      <c r="K3" s="1">
        <f>45*25*F3</f>
        <v>1125</v>
      </c>
      <c r="L3" s="1">
        <f>45*30*F3</f>
        <v>1350</v>
      </c>
      <c r="M3" s="4" t="s">
        <v>8</v>
      </c>
      <c r="N3" s="4" t="s">
        <v>20</v>
      </c>
    </row>
    <row r="4" spans="1:14" ht="38.25" x14ac:dyDescent="0.2">
      <c r="A4" s="4" t="s">
        <v>14</v>
      </c>
      <c r="B4" s="4" t="s">
        <v>6</v>
      </c>
      <c r="C4" s="4" t="s">
        <v>10</v>
      </c>
      <c r="D4" s="4">
        <v>1</v>
      </c>
      <c r="E4" s="4">
        <v>1</v>
      </c>
      <c r="F4" s="4">
        <f t="shared" si="0"/>
        <v>1</v>
      </c>
      <c r="G4" s="1">
        <f>30*5*F4</f>
        <v>150</v>
      </c>
      <c r="H4" s="1">
        <f>30*10*F4</f>
        <v>300</v>
      </c>
      <c r="I4" s="1">
        <f>30*15*F4</f>
        <v>450</v>
      </c>
      <c r="J4" s="1">
        <f>30*20*F4</f>
        <v>600</v>
      </c>
      <c r="K4" s="1">
        <f>30*25*F4</f>
        <v>750</v>
      </c>
      <c r="L4" s="1">
        <f>30*30*F4</f>
        <v>900</v>
      </c>
      <c r="M4" s="4" t="s">
        <v>8</v>
      </c>
      <c r="N4" s="4" t="s">
        <v>21</v>
      </c>
    </row>
    <row r="5" spans="1:14" ht="38.25" x14ac:dyDescent="0.2">
      <c r="A5" s="4" t="s">
        <v>14</v>
      </c>
      <c r="B5" s="4" t="s">
        <v>6</v>
      </c>
      <c r="C5" s="4" t="s">
        <v>11</v>
      </c>
      <c r="D5" s="4">
        <v>1</v>
      </c>
      <c r="E5" s="4">
        <v>1</v>
      </c>
      <c r="F5" s="4">
        <f t="shared" si="0"/>
        <v>1</v>
      </c>
      <c r="G5" s="1">
        <f>35*5*F5</f>
        <v>175</v>
      </c>
      <c r="H5" s="1">
        <f>35*10*F5</f>
        <v>350</v>
      </c>
      <c r="I5" s="1">
        <f>35*15*F5</f>
        <v>525</v>
      </c>
      <c r="J5" s="1">
        <f>35*20*F5</f>
        <v>700</v>
      </c>
      <c r="K5" s="1">
        <f>35*25*F5</f>
        <v>875</v>
      </c>
      <c r="L5" s="1">
        <f>35*30*F5</f>
        <v>1050</v>
      </c>
      <c r="M5" s="4" t="s">
        <v>8</v>
      </c>
      <c r="N5" s="4" t="s">
        <v>22</v>
      </c>
    </row>
    <row r="6" spans="1:14" ht="38.25" x14ac:dyDescent="0.2">
      <c r="A6" s="4" t="s">
        <v>14</v>
      </c>
      <c r="B6" s="4" t="s">
        <v>6</v>
      </c>
      <c r="C6" s="4" t="s">
        <v>34</v>
      </c>
      <c r="D6" s="4">
        <v>1</v>
      </c>
      <c r="E6" s="4">
        <v>1</v>
      </c>
      <c r="F6" s="4">
        <f t="shared" ref="F6" si="1">D6*E6</f>
        <v>1</v>
      </c>
      <c r="G6" s="1">
        <f>35*5*F6</f>
        <v>175</v>
      </c>
      <c r="H6" s="1">
        <f>35*10*F6</f>
        <v>350</v>
      </c>
      <c r="I6" s="1">
        <f>35*15*F6</f>
        <v>525</v>
      </c>
      <c r="J6" s="1">
        <f>35*20*F6</f>
        <v>700</v>
      </c>
      <c r="K6" s="1">
        <f>35*25*F6</f>
        <v>875</v>
      </c>
      <c r="L6" s="1">
        <f>35*30*F6</f>
        <v>1050</v>
      </c>
      <c r="M6" s="4" t="s">
        <v>8</v>
      </c>
      <c r="N6" s="4" t="s">
        <v>35</v>
      </c>
    </row>
    <row r="7" spans="1:14" ht="38.25" x14ac:dyDescent="0.2">
      <c r="A7" s="4" t="s">
        <v>14</v>
      </c>
      <c r="B7" s="4" t="s">
        <v>6</v>
      </c>
      <c r="C7" s="4" t="s">
        <v>12</v>
      </c>
      <c r="D7" s="4">
        <v>1</v>
      </c>
      <c r="E7" s="4">
        <v>1</v>
      </c>
      <c r="F7" s="4">
        <f t="shared" si="0"/>
        <v>1</v>
      </c>
      <c r="G7" s="1">
        <f>30*5*F7</f>
        <v>150</v>
      </c>
      <c r="H7" s="1">
        <f>30*10*F7</f>
        <v>300</v>
      </c>
      <c r="I7" s="1">
        <f>30*15*F7</f>
        <v>450</v>
      </c>
      <c r="J7" s="1">
        <f>30*20*F7</f>
        <v>600</v>
      </c>
      <c r="K7" s="1">
        <f>30*25*F7</f>
        <v>750</v>
      </c>
      <c r="L7" s="1">
        <f>30*30*F7</f>
        <v>900</v>
      </c>
      <c r="M7" s="4" t="s">
        <v>8</v>
      </c>
      <c r="N7" s="4" t="s">
        <v>23</v>
      </c>
    </row>
    <row r="8" spans="1:14" ht="38.25" x14ac:dyDescent="0.2">
      <c r="A8" s="4" t="s">
        <v>14</v>
      </c>
      <c r="B8" s="4" t="s">
        <v>6</v>
      </c>
      <c r="C8" s="4" t="s">
        <v>33</v>
      </c>
      <c r="D8" s="4">
        <v>1</v>
      </c>
      <c r="E8" s="4">
        <v>1</v>
      </c>
      <c r="F8" s="4">
        <f t="shared" ref="F8" si="2">D8*E8</f>
        <v>1</v>
      </c>
      <c r="G8" s="1">
        <f>25*5*F8</f>
        <v>125</v>
      </c>
      <c r="H8" s="1">
        <f>25*10*F8</f>
        <v>250</v>
      </c>
      <c r="I8" s="1">
        <f>25*15*F8</f>
        <v>375</v>
      </c>
      <c r="J8" s="1">
        <f>25*20*F8</f>
        <v>500</v>
      </c>
      <c r="K8" s="1">
        <f>25*25*F8</f>
        <v>625</v>
      </c>
      <c r="L8" s="1">
        <f>25*30*F8</f>
        <v>750</v>
      </c>
      <c r="M8" s="4" t="s">
        <v>8</v>
      </c>
      <c r="N8" s="4" t="s">
        <v>36</v>
      </c>
    </row>
    <row r="9" spans="1:14" ht="38.25" x14ac:dyDescent="0.2">
      <c r="A9" s="4" t="s">
        <v>14</v>
      </c>
      <c r="B9" s="4" t="s">
        <v>6</v>
      </c>
      <c r="C9" s="4" t="s">
        <v>15</v>
      </c>
      <c r="D9" s="4">
        <v>1</v>
      </c>
      <c r="E9" s="4">
        <v>1</v>
      </c>
      <c r="F9" s="4">
        <f t="shared" si="0"/>
        <v>1</v>
      </c>
      <c r="G9" s="1">
        <f>35*5*F9</f>
        <v>175</v>
      </c>
      <c r="H9" s="1">
        <f>35*10*F9</f>
        <v>350</v>
      </c>
      <c r="I9" s="1">
        <f>35*15*F9</f>
        <v>525</v>
      </c>
      <c r="J9" s="1">
        <f>35*20*F9</f>
        <v>700</v>
      </c>
      <c r="K9" s="1">
        <f>35*25*F9</f>
        <v>875</v>
      </c>
      <c r="L9" s="1">
        <f>35*30*F9</f>
        <v>1050</v>
      </c>
      <c r="M9" s="4" t="s">
        <v>8</v>
      </c>
      <c r="N9" s="4" t="s">
        <v>16</v>
      </c>
    </row>
    <row r="10" spans="1:14" ht="38.25" x14ac:dyDescent="0.2">
      <c r="A10" s="4" t="s">
        <v>14</v>
      </c>
      <c r="B10" s="4" t="s">
        <v>6</v>
      </c>
      <c r="C10" s="4" t="s">
        <v>17</v>
      </c>
      <c r="D10" s="4">
        <v>1</v>
      </c>
      <c r="E10" s="4">
        <v>1</v>
      </c>
      <c r="F10" s="4">
        <f t="shared" si="0"/>
        <v>1</v>
      </c>
      <c r="G10" s="1">
        <f>35*5*F10</f>
        <v>175</v>
      </c>
      <c r="H10" s="1">
        <f>35*10*F10</f>
        <v>350</v>
      </c>
      <c r="I10" s="1">
        <f>35*15*F10</f>
        <v>525</v>
      </c>
      <c r="J10" s="1">
        <f>35*20*F10</f>
        <v>700</v>
      </c>
      <c r="K10" s="1">
        <f>35*25*F10</f>
        <v>875</v>
      </c>
      <c r="L10" s="1">
        <f>35*30*F10</f>
        <v>1050</v>
      </c>
      <c r="M10" s="4" t="s">
        <v>8</v>
      </c>
      <c r="N10" s="4" t="s">
        <v>18</v>
      </c>
    </row>
    <row r="11" spans="1:14" ht="38.25" x14ac:dyDescent="0.2">
      <c r="A11" s="4" t="s">
        <v>14</v>
      </c>
      <c r="B11" s="4" t="s">
        <v>6</v>
      </c>
      <c r="C11" s="4" t="s">
        <v>19</v>
      </c>
      <c r="D11" s="4">
        <v>1</v>
      </c>
      <c r="E11" s="4">
        <v>1</v>
      </c>
      <c r="F11" s="4">
        <f t="shared" si="0"/>
        <v>1</v>
      </c>
      <c r="G11" s="1">
        <f>25*5*F11</f>
        <v>125</v>
      </c>
      <c r="H11" s="1">
        <f>25*10*F11</f>
        <v>250</v>
      </c>
      <c r="I11" s="1">
        <f>25*15*F11</f>
        <v>375</v>
      </c>
      <c r="J11" s="1">
        <f>25*20*F11</f>
        <v>500</v>
      </c>
      <c r="K11" s="1">
        <f>25*25*F11</f>
        <v>625</v>
      </c>
      <c r="L11" s="1">
        <f>25*30*F11</f>
        <v>750</v>
      </c>
      <c r="M11" s="4" t="s">
        <v>8</v>
      </c>
      <c r="N11" s="4" t="s">
        <v>24</v>
      </c>
    </row>
  </sheetData>
  <autoFilter ref="A1:N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2015-06-05T18:19:34Z</dcterms:created>
  <dcterms:modified xsi:type="dcterms:W3CDTF">2026-06-02T19:06:53Z</dcterms:modified>
</cp:coreProperties>
</file>